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9" i="1" l="1"/>
  <c r="G48" i="1" l="1"/>
  <c r="G47" i="1"/>
  <c r="G46" i="1"/>
  <c r="G45" i="1"/>
  <c r="G44" i="1"/>
  <c r="G41" i="1"/>
  <c r="G30" i="1"/>
  <c r="G29" i="1"/>
  <c r="G40" i="1"/>
  <c r="G39" i="1"/>
  <c r="G32" i="1"/>
  <c r="G35" i="1"/>
  <c r="G36" i="1"/>
  <c r="G37" i="1"/>
  <c r="G31" i="1"/>
  <c r="H20" i="1"/>
  <c r="H19" i="1"/>
  <c r="H21" i="1" l="1"/>
  <c r="H23" i="1" s="1"/>
</calcChain>
</file>

<file path=xl/sharedStrings.xml><?xml version="1.0" encoding="utf-8"?>
<sst xmlns="http://schemas.openxmlformats.org/spreadsheetml/2006/main" count="60" uniqueCount="55">
  <si>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</si>
  <si>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</si>
  <si>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</si>
  <si>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</si>
  <si>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</si>
  <si>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</si>
  <si>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</si>
  <si>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</si>
  <si>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</si>
  <si>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</si>
  <si>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</si>
  <si>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</si>
  <si>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</si>
  <si>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</si>
  <si>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</si>
  <si>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</si>
  <si>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- 3 этажа, 2 подъезда</t>
    </r>
  </si>
  <si>
    <t>1.6. Количество квартир: 24</t>
  </si>
  <si>
    <r>
      <t>1.7. Степень износа: 43,3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</si>
  <si>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 xml:space="preserve">1.4. Площадь жилых помещений- </t>
    </r>
    <r>
      <rPr>
        <b/>
        <sz val="11"/>
        <color theme="1"/>
        <rFont val="Calibri"/>
        <family val="2"/>
        <charset val="204"/>
        <scheme val="minor"/>
      </rPr>
      <t>1194,6кв.м.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</si>
  <si>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</si>
  <si>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</si>
  <si>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</si>
  <si>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</si>
  <si>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</si>
  <si>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</si>
  <si>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Израсходовано денежных средств за 2021 год (руб)</t>
  </si>
  <si>
    <t>1.8. Кадастровый номер 66:11:4301001:851</t>
  </si>
  <si>
    <t>1.9. Год постройки: 1982</t>
  </si>
  <si>
    <t>Управление МКД 1 полугодие</t>
  </si>
  <si>
    <t>тариф</t>
  </si>
  <si>
    <t>Управление МКД 2 полугодие</t>
  </si>
  <si>
    <t>Специалист по МКД:</t>
  </si>
  <si>
    <t>Обслуживание прибора учета отопления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</si>
  <si>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Ленина, 58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</si>
  <si>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 год.</t>
    </r>
  </si>
  <si>
    <t>Предыдущий остаток на 01.01.2022 г, (руб)</t>
  </si>
  <si>
    <t>Остаток денежных средств на 01.01.2023г., (руб)</t>
  </si>
  <si>
    <t>Е.В. Вигриянова</t>
  </si>
  <si>
    <t>Запенивание вшов межстыковых в подвале МКД</t>
  </si>
  <si>
    <t>Продув стояка хвс кв9, ч/ч</t>
  </si>
  <si>
    <t>Частичный ремонт кровли,м</t>
  </si>
  <si>
    <t>Ремонт подъезда № 1</t>
  </si>
  <si>
    <t>Продув стояка хвс кв 2,4, 10, ч/ч</t>
  </si>
  <si>
    <t>Подтяжка американки кв 24</t>
  </si>
  <si>
    <t>Замена крана ХВС кв 24</t>
  </si>
  <si>
    <t>2022г</t>
  </si>
  <si>
    <t>Чистка канализации 2 под.</t>
  </si>
  <si>
    <t>Ремонт стояка канализации кв 4</t>
  </si>
  <si>
    <t>Утепление чердачного перекрытия кв 10</t>
  </si>
  <si>
    <t>утепление чердачного перекрытия кв 9, 11</t>
  </si>
  <si>
    <t>ремонт подъездов</t>
  </si>
  <si>
    <t>Поверка узла учета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</si>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</sst>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9" workbookViewId="0">
      <selection activeCell="Q36" sqref="Q3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18</v>
      </c>
    </row>
    <row r="14" spans="1:9" s="4" customFormat="1" x14ac:dyDescent="0.25">
      <c r="A14" t="s">
        <v>27</v>
      </c>
    </row>
    <row r="15" spans="1:9" s="4" customFormat="1" x14ac:dyDescent="0.25">
      <c r="A15" t="s">
        <v>28</v>
      </c>
    </row>
    <row r="16" spans="1:9" ht="30" customHeight="1" x14ac:dyDescent="0.25">
      <c r="A16" s="14" t="s">
        <v>7</v>
      </c>
      <c r="B16" s="15"/>
      <c r="C16" s="15"/>
      <c r="D16" s="15"/>
      <c r="E16" s="15"/>
      <c r="F16" s="15"/>
      <c r="G16" s="15"/>
      <c r="H16" s="15"/>
      <c r="I16" s="15"/>
    </row>
    <row r="17" spans="1:9" x14ac:dyDescent="0.25">
      <c r="A17" s="6" t="s">
        <v>4</v>
      </c>
      <c r="B17" s="16"/>
      <c r="C17" s="16"/>
      <c r="D17" s="16"/>
      <c r="E17" s="16"/>
      <c r="F17" s="16"/>
      <c r="G17" s="7"/>
      <c r="H17" s="8">
        <v>249234.4</v>
      </c>
      <c r="I17" s="9"/>
    </row>
    <row r="18" spans="1:9" x14ac:dyDescent="0.25">
      <c r="A18" s="6" t="s">
        <v>5</v>
      </c>
      <c r="B18" s="16"/>
      <c r="C18" s="16"/>
      <c r="D18" s="16"/>
      <c r="E18" s="16"/>
      <c r="F18" s="16"/>
      <c r="G18" s="7"/>
      <c r="H18" s="8">
        <v>248042.33</v>
      </c>
      <c r="I18" s="9"/>
    </row>
    <row r="19" spans="1:9" x14ac:dyDescent="0.25">
      <c r="A19" s="6" t="s">
        <v>20</v>
      </c>
      <c r="B19" s="16"/>
      <c r="C19" s="16"/>
      <c r="D19" s="16"/>
      <c r="E19" s="16"/>
      <c r="F19" s="16"/>
      <c r="G19" s="7"/>
      <c r="H19" s="8">
        <f>SUM(H18-H17)</f>
        <v>-1192.070000000007</v>
      </c>
      <c r="I19" s="9"/>
    </row>
    <row r="20" spans="1:9" x14ac:dyDescent="0.25">
      <c r="A20" s="6" t="s">
        <v>6</v>
      </c>
      <c r="B20" s="16"/>
      <c r="C20" s="16"/>
      <c r="D20" s="16"/>
      <c r="E20" s="16"/>
      <c r="F20" s="16"/>
      <c r="G20" s="7"/>
      <c r="H20" s="8">
        <f>SUM(H18/H17)*100</f>
        <v>99.521707276363131</v>
      </c>
      <c r="I20" s="9"/>
    </row>
    <row r="21" spans="1:9" x14ac:dyDescent="0.25">
      <c r="A21" s="6" t="s">
        <v>26</v>
      </c>
      <c r="B21" s="16"/>
      <c r="C21" s="16"/>
      <c r="D21" s="16"/>
      <c r="E21" s="16"/>
      <c r="F21" s="16"/>
      <c r="G21" s="7"/>
      <c r="H21" s="8">
        <f>SUM(G49)</f>
        <v>346806.41599999997</v>
      </c>
      <c r="I21" s="9"/>
    </row>
    <row r="22" spans="1:9" x14ac:dyDescent="0.25">
      <c r="A22" s="6" t="s">
        <v>36</v>
      </c>
      <c r="B22" s="16"/>
      <c r="C22" s="16"/>
      <c r="D22" s="16"/>
      <c r="E22" s="16"/>
      <c r="F22" s="16"/>
      <c r="G22" s="7"/>
      <c r="H22" s="8">
        <v>210339.02</v>
      </c>
      <c r="I22" s="9"/>
    </row>
    <row r="23" spans="1:9" x14ac:dyDescent="0.25">
      <c r="A23" s="6" t="s">
        <v>37</v>
      </c>
      <c r="B23" s="16"/>
      <c r="C23" s="16"/>
      <c r="D23" s="16"/>
      <c r="E23" s="16"/>
      <c r="F23" s="16"/>
      <c r="G23" s="7"/>
      <c r="H23" s="8">
        <f>SUM(H22+H18-H21)</f>
        <v>111574.93400000001</v>
      </c>
      <c r="I23" s="9"/>
    </row>
    <row r="25" spans="1:9" x14ac:dyDescent="0.25">
      <c r="A25" s="17" t="s">
        <v>8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" t="s">
        <v>9</v>
      </c>
    </row>
    <row r="28" spans="1:9" ht="35.25" customHeight="1" x14ac:dyDescent="0.25">
      <c r="A28" s="6" t="s">
        <v>11</v>
      </c>
      <c r="B28" s="7"/>
      <c r="C28" s="6" t="s">
        <v>14</v>
      </c>
      <c r="D28" s="7"/>
      <c r="E28" s="6" t="s">
        <v>13</v>
      </c>
      <c r="F28" s="7"/>
      <c r="G28" s="6" t="s">
        <v>12</v>
      </c>
      <c r="H28" s="7"/>
      <c r="I28" s="2" t="s">
        <v>10</v>
      </c>
    </row>
    <row r="29" spans="1:9" x14ac:dyDescent="0.25">
      <c r="A29" s="6" t="s">
        <v>29</v>
      </c>
      <c r="B29" s="7"/>
      <c r="C29" s="18" t="s">
        <v>30</v>
      </c>
      <c r="D29" s="19"/>
      <c r="E29" s="20">
        <v>4.43</v>
      </c>
      <c r="F29" s="21"/>
      <c r="G29" s="6">
        <f>SUM(E29*1194.6*7)</f>
        <v>37044.545999999995</v>
      </c>
      <c r="H29" s="7"/>
      <c r="I29" s="3">
        <v>2022</v>
      </c>
    </row>
    <row r="30" spans="1:9" x14ac:dyDescent="0.25">
      <c r="A30" s="6" t="s">
        <v>31</v>
      </c>
      <c r="B30" s="7"/>
      <c r="C30" s="18" t="s">
        <v>30</v>
      </c>
      <c r="D30" s="19"/>
      <c r="E30" s="20">
        <v>5.0199999999999996</v>
      </c>
      <c r="F30" s="21"/>
      <c r="G30" s="8">
        <f>SUM(E30*1194.6*5)</f>
        <v>29984.459999999995</v>
      </c>
      <c r="H30" s="9"/>
      <c r="I30" s="3">
        <v>2022</v>
      </c>
    </row>
    <row r="31" spans="1:9" x14ac:dyDescent="0.25">
      <c r="A31" s="6" t="s">
        <v>33</v>
      </c>
      <c r="B31" s="7"/>
      <c r="C31" s="6">
        <v>2</v>
      </c>
      <c r="D31" s="7"/>
      <c r="E31" s="6">
        <v>1600</v>
      </c>
      <c r="F31" s="7"/>
      <c r="G31" s="8">
        <f>SUM(C31*E31)</f>
        <v>3200</v>
      </c>
      <c r="H31" s="9"/>
      <c r="I31" s="3">
        <v>2022</v>
      </c>
    </row>
    <row r="32" spans="1:9" ht="15.75" customHeight="1" x14ac:dyDescent="0.25">
      <c r="A32" s="6" t="s">
        <v>33</v>
      </c>
      <c r="B32" s="7"/>
      <c r="C32" s="6">
        <v>10</v>
      </c>
      <c r="D32" s="7"/>
      <c r="E32" s="6">
        <v>1800</v>
      </c>
      <c r="F32" s="7"/>
      <c r="G32" s="8">
        <f t="shared" ref="G32:G37" si="0">SUM(C32*E32)</f>
        <v>18000</v>
      </c>
      <c r="H32" s="9"/>
      <c r="I32" s="5" t="s">
        <v>46</v>
      </c>
    </row>
    <row r="33" spans="1:9" x14ac:dyDescent="0.25">
      <c r="A33" s="6" t="s">
        <v>39</v>
      </c>
      <c r="B33" s="7"/>
      <c r="C33" s="6">
        <v>8</v>
      </c>
      <c r="D33" s="7"/>
      <c r="E33" s="6">
        <v>345.31</v>
      </c>
      <c r="F33" s="7"/>
      <c r="G33" s="8">
        <v>2762.41</v>
      </c>
      <c r="H33" s="9"/>
      <c r="I33" s="5">
        <v>44577</v>
      </c>
    </row>
    <row r="34" spans="1:9" x14ac:dyDescent="0.25">
      <c r="A34" s="6" t="s">
        <v>40</v>
      </c>
      <c r="B34" s="7"/>
      <c r="C34" s="6">
        <v>1.5</v>
      </c>
      <c r="D34" s="7"/>
      <c r="E34" s="6">
        <v>656.15</v>
      </c>
      <c r="F34" s="7"/>
      <c r="G34" s="8">
        <v>984.22</v>
      </c>
      <c r="H34" s="9"/>
      <c r="I34" s="5">
        <v>44579</v>
      </c>
    </row>
    <row r="35" spans="1:9" ht="15.75" customHeight="1" x14ac:dyDescent="0.25">
      <c r="A35" s="6" t="s">
        <v>41</v>
      </c>
      <c r="B35" s="7"/>
      <c r="C35" s="6">
        <v>3.36</v>
      </c>
      <c r="D35" s="7"/>
      <c r="E35" s="6">
        <v>695</v>
      </c>
      <c r="F35" s="7"/>
      <c r="G35" s="8">
        <f t="shared" si="0"/>
        <v>2335.1999999999998</v>
      </c>
      <c r="H35" s="9"/>
      <c r="I35" s="5">
        <v>44714</v>
      </c>
    </row>
    <row r="36" spans="1:9" x14ac:dyDescent="0.25">
      <c r="A36" s="6" t="s">
        <v>42</v>
      </c>
      <c r="B36" s="7"/>
      <c r="C36" s="6">
        <v>1</v>
      </c>
      <c r="D36" s="7"/>
      <c r="E36" s="6">
        <v>98800</v>
      </c>
      <c r="F36" s="7"/>
      <c r="G36" s="8">
        <f t="shared" si="0"/>
        <v>98800</v>
      </c>
      <c r="H36" s="9"/>
      <c r="I36" s="5">
        <v>44746</v>
      </c>
    </row>
    <row r="37" spans="1:9" x14ac:dyDescent="0.25">
      <c r="A37" s="6" t="s">
        <v>43</v>
      </c>
      <c r="B37" s="7"/>
      <c r="C37" s="6">
        <v>2</v>
      </c>
      <c r="D37" s="7"/>
      <c r="E37" s="6">
        <v>1005.6</v>
      </c>
      <c r="F37" s="7"/>
      <c r="G37" s="8">
        <f t="shared" si="0"/>
        <v>2011.2</v>
      </c>
      <c r="H37" s="9"/>
      <c r="I37" s="5">
        <v>44778</v>
      </c>
    </row>
    <row r="38" spans="1:9" ht="15.75" customHeight="1" x14ac:dyDescent="0.25">
      <c r="A38" s="6" t="s">
        <v>41</v>
      </c>
      <c r="B38" s="7"/>
      <c r="C38" s="6">
        <v>3.95</v>
      </c>
      <c r="D38" s="7"/>
      <c r="E38" s="6">
        <v>4515.6499999999996</v>
      </c>
      <c r="F38" s="7"/>
      <c r="G38" s="8">
        <v>17836.8</v>
      </c>
      <c r="H38" s="9"/>
      <c r="I38" s="5">
        <v>44778</v>
      </c>
    </row>
    <row r="39" spans="1:9" x14ac:dyDescent="0.25">
      <c r="A39" s="6" t="s">
        <v>44</v>
      </c>
      <c r="B39" s="7"/>
      <c r="C39" s="6">
        <v>1</v>
      </c>
      <c r="D39" s="7"/>
      <c r="E39" s="6">
        <v>410.72</v>
      </c>
      <c r="F39" s="7"/>
      <c r="G39" s="8">
        <f t="shared" ref="G39:G40" si="1">SUM(C39*E39)</f>
        <v>410.72</v>
      </c>
      <c r="H39" s="9"/>
      <c r="I39" s="5">
        <v>44817</v>
      </c>
    </row>
    <row r="40" spans="1:9" x14ac:dyDescent="0.25">
      <c r="A40" s="6" t="s">
        <v>45</v>
      </c>
      <c r="B40" s="7"/>
      <c r="C40" s="6">
        <v>1</v>
      </c>
      <c r="D40" s="7"/>
      <c r="E40" s="6">
        <v>890.38</v>
      </c>
      <c r="F40" s="7"/>
      <c r="G40" s="8">
        <f t="shared" si="1"/>
        <v>890.38</v>
      </c>
      <c r="H40" s="9"/>
      <c r="I40" s="5">
        <v>44844</v>
      </c>
    </row>
    <row r="41" spans="1:9" x14ac:dyDescent="0.25">
      <c r="A41" s="6" t="s">
        <v>53</v>
      </c>
      <c r="B41" s="7"/>
      <c r="C41" s="6">
        <v>2</v>
      </c>
      <c r="D41" s="7"/>
      <c r="E41" s="6">
        <v>1000</v>
      </c>
      <c r="F41" s="7"/>
      <c r="G41" s="8">
        <f t="shared" ref="G41:G48" si="2">SUM(C41*E41)</f>
        <v>2000</v>
      </c>
      <c r="H41" s="9"/>
      <c r="I41" s="5">
        <v>44923</v>
      </c>
    </row>
    <row r="42" spans="1:9" x14ac:dyDescent="0.25">
      <c r="A42" s="6" t="s">
        <v>47</v>
      </c>
      <c r="B42" s="7"/>
      <c r="C42" s="6">
        <v>10</v>
      </c>
      <c r="D42" s="7"/>
      <c r="E42" s="6">
        <v>693.79</v>
      </c>
      <c r="F42" s="7"/>
      <c r="G42" s="8">
        <v>6937.85</v>
      </c>
      <c r="H42" s="9"/>
      <c r="I42" s="5">
        <v>44621</v>
      </c>
    </row>
    <row r="43" spans="1:9" x14ac:dyDescent="0.25">
      <c r="A43" s="6" t="s">
        <v>47</v>
      </c>
      <c r="B43" s="7"/>
      <c r="C43" s="6">
        <v>12</v>
      </c>
      <c r="D43" s="7"/>
      <c r="E43" s="6">
        <v>693.79</v>
      </c>
      <c r="F43" s="7"/>
      <c r="G43" s="8">
        <v>8325.43</v>
      </c>
      <c r="H43" s="9"/>
      <c r="I43" s="5">
        <v>44624</v>
      </c>
    </row>
    <row r="44" spans="1:9" x14ac:dyDescent="0.25">
      <c r="A44" s="6" t="s">
        <v>48</v>
      </c>
      <c r="B44" s="7"/>
      <c r="C44" s="6">
        <v>2</v>
      </c>
      <c r="D44" s="7"/>
      <c r="E44" s="6">
        <v>1288.8</v>
      </c>
      <c r="F44" s="7"/>
      <c r="G44" s="8">
        <f t="shared" si="2"/>
        <v>2577.6</v>
      </c>
      <c r="H44" s="9"/>
      <c r="I44" s="5">
        <v>44900</v>
      </c>
    </row>
    <row r="45" spans="1:9" x14ac:dyDescent="0.25">
      <c r="A45" s="6" t="s">
        <v>49</v>
      </c>
      <c r="B45" s="7"/>
      <c r="C45" s="6">
        <v>7.5</v>
      </c>
      <c r="D45" s="7"/>
      <c r="E45" s="6">
        <v>767.04</v>
      </c>
      <c r="F45" s="7"/>
      <c r="G45" s="8">
        <f t="shared" si="2"/>
        <v>5752.7999999999993</v>
      </c>
      <c r="H45" s="9"/>
      <c r="I45" s="5">
        <v>44904</v>
      </c>
    </row>
    <row r="46" spans="1:9" x14ac:dyDescent="0.25">
      <c r="A46" s="6" t="s">
        <v>50</v>
      </c>
      <c r="B46" s="7"/>
      <c r="C46" s="6">
        <v>7.5</v>
      </c>
      <c r="D46" s="7"/>
      <c r="E46" s="6">
        <v>767.04</v>
      </c>
      <c r="F46" s="7"/>
      <c r="G46" s="8">
        <f t="shared" si="2"/>
        <v>5752.7999999999993</v>
      </c>
      <c r="H46" s="9"/>
      <c r="I46" s="5">
        <v>44905</v>
      </c>
    </row>
    <row r="47" spans="1:9" x14ac:dyDescent="0.25">
      <c r="A47" s="6" t="s">
        <v>51</v>
      </c>
      <c r="B47" s="7"/>
      <c r="C47" s="6">
        <v>1</v>
      </c>
      <c r="D47" s="7"/>
      <c r="E47" s="6">
        <v>98700</v>
      </c>
      <c r="F47" s="7"/>
      <c r="G47" s="8">
        <f t="shared" si="2"/>
        <v>98700</v>
      </c>
      <c r="H47" s="9"/>
      <c r="I47" s="5">
        <v>44713</v>
      </c>
    </row>
    <row r="48" spans="1:9" x14ac:dyDescent="0.25">
      <c r="A48" s="6" t="s">
        <v>52</v>
      </c>
      <c r="B48" s="7"/>
      <c r="C48" s="6">
        <v>1</v>
      </c>
      <c r="D48" s="7"/>
      <c r="E48" s="6">
        <v>2500</v>
      </c>
      <c r="F48" s="7"/>
      <c r="G48" s="8">
        <f t="shared" si="2"/>
        <v>2500</v>
      </c>
      <c r="H48" s="9"/>
      <c r="I48" s="5">
        <v>44813</v>
      </c>
    </row>
    <row r="49" spans="1:9" x14ac:dyDescent="0.25">
      <c r="A49" s="6" t="s">
        <v>15</v>
      </c>
      <c r="B49" s="7"/>
      <c r="C49" s="6"/>
      <c r="D49" s="7"/>
      <c r="E49" s="6"/>
      <c r="F49" s="7"/>
      <c r="G49" s="8">
        <f>SUM(G29:H48)</f>
        <v>346806.41599999997</v>
      </c>
      <c r="H49" s="9"/>
      <c r="I49" s="3"/>
    </row>
    <row r="51" spans="1:9" x14ac:dyDescent="0.25">
      <c r="B51" t="s">
        <v>32</v>
      </c>
      <c r="C51" t="s">
        <v>38</v>
      </c>
    </row>
    <row r="52" spans="1:9" x14ac:dyDescent="0.25">
      <c r="B52" t="s">
        <v>54</v>
      </c>
    </row>
    <row r="54" spans="1:9" x14ac:dyDescent="0.25">
      <c r="B54" t="s">
        <v>21</v>
      </c>
      <c r="C54" t="s">
        <v>22</v>
      </c>
    </row>
    <row r="55" spans="1:9" x14ac:dyDescent="0.25">
      <c r="B55" t="s">
        <v>54</v>
      </c>
    </row>
    <row r="57" spans="1:9" x14ac:dyDescent="0.25">
      <c r="B57" t="s">
        <v>23</v>
      </c>
      <c r="C57" t="s">
        <v>24</v>
      </c>
    </row>
    <row r="58" spans="1:9" x14ac:dyDescent="0.25">
      <c r="B58" t="s">
        <v>25</v>
      </c>
    </row>
  </sheetData>
  <mergeCells count="107">
    <mergeCell ref="A44:B44"/>
    <mergeCell ref="C44:D44"/>
    <mergeCell ref="E44:F44"/>
    <mergeCell ref="G44:H44"/>
    <mergeCell ref="A45:B45"/>
    <mergeCell ref="C45:D45"/>
    <mergeCell ref="E45:F45"/>
    <mergeCell ref="G45:H45"/>
    <mergeCell ref="A48:B48"/>
    <mergeCell ref="C48:D48"/>
    <mergeCell ref="E48:F48"/>
    <mergeCell ref="G48:H48"/>
    <mergeCell ref="A46:B46"/>
    <mergeCell ref="C46:D46"/>
    <mergeCell ref="E46:F46"/>
    <mergeCell ref="G46:H46"/>
    <mergeCell ref="A47:B47"/>
    <mergeCell ref="C47:D47"/>
    <mergeCell ref="E47:F47"/>
    <mergeCell ref="G47:H47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9:B39"/>
    <mergeCell ref="C39:D39"/>
    <mergeCell ref="E39:F39"/>
    <mergeCell ref="G39:H39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G29:H29"/>
    <mergeCell ref="A30:B30"/>
    <mergeCell ref="C30:D30"/>
    <mergeCell ref="E30:F30"/>
    <mergeCell ref="G30:H30"/>
    <mergeCell ref="A38:B38"/>
    <mergeCell ref="C38:D38"/>
    <mergeCell ref="E38:F38"/>
    <mergeCell ref="G38:H38"/>
    <mergeCell ref="A36:B36"/>
    <mergeCell ref="C36:D36"/>
    <mergeCell ref="E36:F36"/>
    <mergeCell ref="G36:H36"/>
    <mergeCell ref="A40:B40"/>
    <mergeCell ref="C40:D40"/>
    <mergeCell ref="E40:F40"/>
    <mergeCell ref="G40:H40"/>
    <mergeCell ref="A25:I25"/>
    <mergeCell ref="A28:B28"/>
    <mergeCell ref="C28:D28"/>
    <mergeCell ref="E28:F28"/>
    <mergeCell ref="G28:H28"/>
    <mergeCell ref="A31:B31"/>
    <mergeCell ref="C31:D31"/>
    <mergeCell ref="E31:F31"/>
    <mergeCell ref="G31:H31"/>
    <mergeCell ref="A29:B29"/>
    <mergeCell ref="C29:D29"/>
    <mergeCell ref="E29:F29"/>
    <mergeCell ref="A1:I1"/>
    <mergeCell ref="A2:I4"/>
    <mergeCell ref="A6:I6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49:B49"/>
    <mergeCell ref="C49:D49"/>
    <mergeCell ref="E49:F49"/>
    <mergeCell ref="G49:H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2023-03-18T05:18:42Z</dcterms:modified>
</cp:coreProperties>
</file>